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cal\Desktop\Мои документы\документы\2022\МП\Приказ февраль\"/>
    </mc:Choice>
  </mc:AlternateContent>
  <bookViews>
    <workbookView xWindow="480" yWindow="105" windowWidth="23250" windowHeight="11760" firstSheet="2" activeTab="2"/>
  </bookViews>
  <sheets>
    <sheet name="пример" sheetId="8" state="hidden" r:id="rId1"/>
    <sheet name="квартальный отчет Вариант 1" sheetId="4" state="hidden" r:id="rId2"/>
    <sheet name="Приложение 5" sheetId="16" r:id="rId3"/>
  </sheets>
  <definedNames>
    <definedName name="_xlnm._FilterDatabase" localSheetId="0" hidden="1">пример!$A$3:$O$16</definedName>
    <definedName name="_xlnm.Print_Titles" localSheetId="2">'Приложение 5'!$6:$6</definedName>
    <definedName name="километр" localSheetId="1">#REF!</definedName>
    <definedName name="километр" localSheetId="0">#REF!</definedName>
    <definedName name="километр">#REF!</definedName>
  </definedNames>
  <calcPr calcId="152511"/>
</workbook>
</file>

<file path=xl/calcChain.xml><?xml version="1.0" encoding="utf-8"?>
<calcChain xmlns="http://schemas.openxmlformats.org/spreadsheetml/2006/main">
  <c r="L7" i="16" l="1"/>
  <c r="K7" i="16"/>
  <c r="L33" i="16"/>
  <c r="K33" i="16"/>
  <c r="L44" i="16"/>
  <c r="K44" i="16"/>
  <c r="J44" i="16"/>
  <c r="L8" i="16"/>
  <c r="K8" i="16"/>
  <c r="L36" i="16"/>
  <c r="K36" i="16"/>
  <c r="L35" i="16"/>
  <c r="K35" i="16"/>
  <c r="J22" i="16"/>
  <c r="L22" i="16"/>
  <c r="K22" i="16"/>
  <c r="I22" i="16"/>
  <c r="L39" i="16" l="1"/>
  <c r="K39" i="16"/>
  <c r="J39" i="16"/>
  <c r="I33" i="16"/>
  <c r="I9" i="16"/>
  <c r="I39" i="16" l="1"/>
  <c r="J9" i="16"/>
  <c r="L45" i="16" l="1"/>
  <c r="K45" i="16"/>
  <c r="J45" i="16"/>
  <c r="I45" i="16"/>
  <c r="J35" i="16"/>
  <c r="L37" i="16"/>
  <c r="K37" i="16"/>
  <c r="J37" i="16"/>
  <c r="I37" i="16"/>
  <c r="L18" i="16" l="1"/>
  <c r="K18" i="16"/>
  <c r="J18" i="16"/>
  <c r="I18" i="16"/>
  <c r="I8" i="16" s="1"/>
  <c r="I7" i="16" s="1"/>
  <c r="L9" i="16"/>
  <c r="K9" i="16"/>
  <c r="J36" i="16" l="1"/>
  <c r="J33" i="16"/>
  <c r="J8" i="16" s="1"/>
  <c r="J7" i="16" s="1"/>
  <c r="L17" i="8" l="1"/>
  <c r="L18" i="8"/>
  <c r="L12" i="8"/>
  <c r="L13" i="8"/>
  <c r="L14" i="8"/>
  <c r="L15" i="8"/>
  <c r="L16" i="8"/>
  <c r="L11" i="8"/>
  <c r="L9" i="8"/>
  <c r="L7" i="8"/>
  <c r="L8" i="8"/>
  <c r="L6" i="8"/>
  <c r="M10" i="8"/>
  <c r="N10" i="8"/>
  <c r="O10" i="8"/>
  <c r="K10" i="8"/>
  <c r="M5" i="8"/>
  <c r="N5" i="8"/>
  <c r="O5" i="8"/>
  <c r="K5" i="8"/>
  <c r="L5" i="8" l="1"/>
  <c r="L10" i="8"/>
  <c r="Q10" i="4"/>
</calcChain>
</file>

<file path=xl/sharedStrings.xml><?xml version="1.0" encoding="utf-8"?>
<sst xmlns="http://schemas.openxmlformats.org/spreadsheetml/2006/main" count="400" uniqueCount="163">
  <si>
    <t>Учреждение 1</t>
  </si>
  <si>
    <t>…</t>
  </si>
  <si>
    <t>Учреждение 2</t>
  </si>
  <si>
    <t>№ основного мероприятия программы</t>
  </si>
  <si>
    <t>Код направления расходов</t>
  </si>
  <si>
    <t>ххххх</t>
  </si>
  <si>
    <t>Цель предоставления субсидии/Планируемый результат закупки товаров, выполнения работ, оказания услуг</t>
  </si>
  <si>
    <t>Мероприятие 1</t>
  </si>
  <si>
    <t>Мероприятие 2</t>
  </si>
  <si>
    <t>Мероприятие v</t>
  </si>
  <si>
    <t>Основное мероприятие/Направление расходов/Мероприятие или Учреждение - получатель субсидии</t>
  </si>
  <si>
    <t>Учреждение  v</t>
  </si>
  <si>
    <t>Сума финансового обеспечения по годам реализации, руб.</t>
  </si>
  <si>
    <t>Х</t>
  </si>
  <si>
    <t>n</t>
  </si>
  <si>
    <t>(n+1)</t>
  </si>
  <si>
    <t>(n+2)</t>
  </si>
  <si>
    <t>Показатель выполнения мероприятия</t>
  </si>
  <si>
    <t>Наименование показателя</t>
  </si>
  <si>
    <t>ед. изм.</t>
  </si>
  <si>
    <t>плановое значение</t>
  </si>
  <si>
    <t>M</t>
  </si>
  <si>
    <t>Наименование  основного мероприятия  R</t>
  </si>
  <si>
    <t>M.N</t>
  </si>
  <si>
    <t>Наименование направления расходов N</t>
  </si>
  <si>
    <t>M.N.1</t>
  </si>
  <si>
    <t>M.N.2</t>
  </si>
  <si>
    <t>M.N.v</t>
  </si>
  <si>
    <t>M.(N+1)</t>
  </si>
  <si>
    <t>Наименование направления расходов (N+1)</t>
  </si>
  <si>
    <t>M.(N+1).1</t>
  </si>
  <si>
    <t>M.(N+1).2</t>
  </si>
  <si>
    <t>M.(N+1).v</t>
  </si>
  <si>
    <t>(M+1)</t>
  </si>
  <si>
    <t>Наименование основного мероприятия (N+1)</t>
  </si>
  <si>
    <t>….</t>
  </si>
  <si>
    <t>……</t>
  </si>
  <si>
    <t>Финансовое обеспечение в текущем финансовом году, руб.</t>
  </si>
  <si>
    <t>плановое значение на 01.01.n</t>
  </si>
  <si>
    <t>изменения за отчетный период</t>
  </si>
  <si>
    <t>плановое значение на конец отчетного периода</t>
  </si>
  <si>
    <t>фактическое значение на конец отчетного периода</t>
  </si>
  <si>
    <t>изменения за отчетный период (+/ -)</t>
  </si>
  <si>
    <t>кассове расходы на конец отчетного периода</t>
  </si>
  <si>
    <t>Кассовые расходы МАУ /МБУ</t>
  </si>
  <si>
    <t xml:space="preserve">Пояснения </t>
  </si>
  <si>
    <t>Всего на плановый период</t>
  </si>
  <si>
    <t>(n-1)</t>
  </si>
  <si>
    <t>Код основного мероприятия</t>
  </si>
  <si>
    <t>КВР</t>
  </si>
  <si>
    <t>Исполнитель мероприятия</t>
  </si>
  <si>
    <t>Код по СР</t>
  </si>
  <si>
    <t>Краткое наименование по СР</t>
  </si>
  <si>
    <t xml:space="preserve">Основное мероприятие/Направление расходов/Мероприятие </t>
  </si>
  <si>
    <t>Срок реализации</t>
  </si>
  <si>
    <t xml:space="preserve">M – порядковый номер основного мероприятия принимает значения начиная с «01» до «99» по количеству основных мероприятий муниципальной программы и соответствует 4-5 разряду кода целевой статьи расходов (КЦСР), указанных в доведенных до ответственного исполнителя (ответственного соисполнителя) муниципальной программы лимитах бюджетных обязательств.
N - порядковый номер направления расходов принимает значения равное  коду дополнительной классификации расходов (ДопКР), указанному в доведенных до ответственного исполнителя (ответственного соисполнителя) муниципальной программы лимитах бюджетных обязательств. Код по СР - код исполнителя мероприятия по сводному реестру участников бюджетного процесса. При заполнении графы 5 краткое наименование исполнителя мероприятия указываетс в строгом соответствии с наименованием в сводном реестре участников бюджетного процесса. При заполнении графы 10 срок реализации указывается в формате "месяц.год"). Графа 11 заполняется с учетом следующих особенностей: - при наличии по состоянию на 1 января текщего года остатков целевых субсидий или субсидий на капитальные вложения на лицевых счетах исполнителей мероприятий (муниципальных предприятий, муниципальных автономных и бюджетных учреждений) при внесении изменений в утвержденный план в графе 11 указываются остатки средств субсидий, потребность в которых подтверждена; - при реализации объектов капитального строительства в графе 11 указываются  кассовые расходы исполнителя мероприятия (получателя бюджетных средств) за все годы, предшествующие планируемому, с начала реализации объекта.
Графы 14 и 15  заполняются в случае, если завершение реализации мероприятия предполагается за пределами текущего финансового года, либо планируется заключение долгосрочного муниципального контракта (договора). </t>
  </si>
  <si>
    <t xml:space="preserve">Обеспечение предоставления доступного, качественного дошкольного образования
</t>
  </si>
  <si>
    <t>Расходы на обеспечение деятельности (оказание услуг) муниципальных учреждений учреждений</t>
  </si>
  <si>
    <t>01</t>
  </si>
  <si>
    <t>02</t>
  </si>
  <si>
    <t>1201</t>
  </si>
  <si>
    <t>1202</t>
  </si>
  <si>
    <t>1203</t>
  </si>
  <si>
    <t>804</t>
  </si>
  <si>
    <t>11111</t>
  </si>
  <si>
    <t>МАДОУ 1</t>
  </si>
  <si>
    <t>Капитальный ремонт кровли</t>
  </si>
  <si>
    <t>Выполнение муниципального задания</t>
  </si>
  <si>
    <t>кол-во воспитаников</t>
  </si>
  <si>
    <t>чел.</t>
  </si>
  <si>
    <t>11112</t>
  </si>
  <si>
    <t>МАДОУ 2</t>
  </si>
  <si>
    <t>Субсидии в целях осуществления мероприятий по содержанию муниципального имущества</t>
  </si>
  <si>
    <t>ремонт санузлов</t>
  </si>
  <si>
    <t>усл.ед.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</si>
  <si>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</si>
  <si>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</si>
  <si>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Строительство нового корпуса МАДОУ 5</t>
  </si>
  <si>
    <t>МАДОУ 5</t>
  </si>
  <si>
    <t>количество мест</t>
  </si>
  <si>
    <t>шт.</t>
  </si>
  <si>
    <t>164</t>
  </si>
  <si>
    <t>111222</t>
  </si>
  <si>
    <t>МКУ "УКС"</t>
  </si>
  <si>
    <t>Строительство детского сада по ул. Ххх</t>
  </si>
  <si>
    <t>х</t>
  </si>
  <si>
    <t>КВАРТАЛЬНЫЙ ОТЧЕТ</t>
  </si>
  <si>
    <t>о выполнении мероприятий муниципальной программы</t>
  </si>
  <si>
    <t>Ед. изм.</t>
  </si>
  <si>
    <t xml:space="preserve">Основное мероприятие / направление расходов / мероприятие </t>
  </si>
  <si>
    <t>Код   основного мероприятия</t>
  </si>
  <si>
    <t>Сумма финансового обеспечения по годам реализации,           тыс. руб.</t>
  </si>
  <si>
    <t xml:space="preserve">ед. </t>
  </si>
  <si>
    <t>03</t>
  </si>
  <si>
    <t>ВСЕГО РАСХОДОВ:</t>
  </si>
  <si>
    <t>Обеспечение исполнения требований в области защиты населения и территорий от чрезвычайных ситуаций</t>
  </si>
  <si>
    <t>МКУ "Управление по делам ГО и ЧС г. Калининграда"</t>
  </si>
  <si>
    <t>Проведение неотложных работ в зоне возможной или возникшей чрезвычайной ситуации</t>
  </si>
  <si>
    <t>количество полученных услуг</t>
  </si>
  <si>
    <t xml:space="preserve">количество прогнозов </t>
  </si>
  <si>
    <t>Приобретение специализированной информации о гидрометеорологической обстановке на территории городского округа</t>
  </si>
  <si>
    <t xml:space="preserve">Обеспечение радиосвязи для взаимодействия ДДС городского звена РСЧС </t>
  </si>
  <si>
    <t xml:space="preserve">количество полученных услуг радиосвязи
</t>
  </si>
  <si>
    <t>Техническое обслуживание канала передачи данных и его сопровождение</t>
  </si>
  <si>
    <t>Комитет по образованию</t>
  </si>
  <si>
    <t>количество обученных должностных лиц и работников ГО и РСЧС</t>
  </si>
  <si>
    <t>не менее 220</t>
  </si>
  <si>
    <t>У2405</t>
  </si>
  <si>
    <t>Обеспечение мер первичной пожарной безопасности</t>
  </si>
  <si>
    <t xml:space="preserve">Приобретение специализированного транспорта и аварийно-спасательного инструмента
</t>
  </si>
  <si>
    <t>количество приобретен-ных единиц транспорта и инструмента</t>
  </si>
  <si>
    <t>Содержание системы пожаротушения короотвала в районе Правой Набережной</t>
  </si>
  <si>
    <t>количество объектов</t>
  </si>
  <si>
    <t>Поддержание в состоянии постоянной готовности к использованию систем оповещения населения об опасности</t>
  </si>
  <si>
    <t>Пользование комплексом ресурсов для размещения технологического оборудования в производственных помещениях ОАО «Ростелеком»</t>
  </si>
  <si>
    <t>Пользование прямых линий связи для управления электросеренных комплексов</t>
  </si>
  <si>
    <t>количество функционирующих аварийно-спасательных служб</t>
  </si>
  <si>
    <t>декабрь 2021</t>
  </si>
  <si>
    <t>Субсидия в целях реализации мероприятий по подготовке высококвалифицированных кадров и повышению квалификации кадров, в том числе стажировке</t>
  </si>
  <si>
    <t>Организация и проведение обучения должностных лиц и работников ГО и РСЧС на курсах гражданской обороны</t>
  </si>
  <si>
    <t>количество объектов, на которых реализованы меры пожарной безопасности</t>
  </si>
  <si>
    <t xml:space="preserve">количество приобретен-ных единиц транспорта </t>
  </si>
  <si>
    <t>ед.</t>
  </si>
  <si>
    <t>февраль, июнь 2021</t>
  </si>
  <si>
    <t>МКУ «УКС»</t>
  </si>
  <si>
    <t>Обеспечение мер по предотвращению и ликвидации чрезвычайных ситуаций</t>
  </si>
  <si>
    <t>Информационное обеспечение защиты населения и территорий от чрезвычайных ситуаций и подготовка в области гражданской обороны</t>
  </si>
  <si>
    <t>Расходы на приобретение транспортных средств, специальной техники и оборудования</t>
  </si>
  <si>
    <t>МКУ "КР МКД"</t>
  </si>
  <si>
    <t>МКУ "КСЗ"</t>
  </si>
  <si>
    <t>Обустройство пожарного проезда</t>
  </si>
  <si>
    <t>Поддержание в постоянной готовности к использованию систем оповещения населения об опасности</t>
  </si>
  <si>
    <t>Техническое обслуживание средств оповещения (ЭТО ТС ТАСЦО)</t>
  </si>
  <si>
    <t>Приобретение и установка пожарных гидрантов</t>
  </si>
  <si>
    <t>Обследование строительных конструкций здания по адресу: г. Калининград, ул. Пионерская, 66А</t>
  </si>
  <si>
    <t>Закупка медицинских масок одноразовых</t>
  </si>
  <si>
    <t>Закупка медицинских перчаток</t>
  </si>
  <si>
    <t>Закупка дезинфицирующих средств</t>
  </si>
  <si>
    <t xml:space="preserve">количество </t>
  </si>
  <si>
    <t>Закупка кожного антисептика</t>
  </si>
  <si>
    <t xml:space="preserve">Мероприятия по мониторингу технического состояния многоквартирного жилого дома, расположенного по адресу: г. Калининград, Московский проспект, 70 по объекту «Многоквартирный жилой дом по Московскому проспекту , 70 в Калининграде" </t>
  </si>
  <si>
    <t xml:space="preserve">Обследование конструкции многоквартирного дома по адресу: г. Калининград, Московский проспект, 68 </t>
  </si>
  <si>
    <t>Приложение № 2 к приказу первого заместителя главы администрации-управляющего делами от "___"__________2021г. № ____</t>
  </si>
  <si>
    <t xml:space="preserve">                       План реализации                                                                                                                                                                                                                                                                             муниципальной программы «Осуществление мероприятий по гражданской обороне  и защите населения и территории городского округа «Город Калининград» от чрезвычайных ситуаций»  на 2022 год и плановый период 2023-2024 гг. </t>
  </si>
  <si>
    <t>Исполниетль мероприятия</t>
  </si>
  <si>
    <t>Плановое значение 2022 г.</t>
  </si>
  <si>
    <t>Компенсация затрат на потребление электроэнергии системы пожаротушения короотвала в районе Правой Набережной</t>
  </si>
  <si>
    <t>декабрь 2022</t>
  </si>
  <si>
    <t>Обеспечение территориальной обороны и гражданской обороны</t>
  </si>
  <si>
    <t>Приобретение вешалы для выколачивания одежды</t>
  </si>
  <si>
    <t>июнь 2022</t>
  </si>
  <si>
    <t>Закупка водонепроницаемых штор для отделения постов «чистой» и «грязной» зоны</t>
  </si>
  <si>
    <t>кв.м.</t>
  </si>
  <si>
    <t>количество закупленных метров</t>
  </si>
  <si>
    <t>Закупка гипохлорита кальция</t>
  </si>
  <si>
    <t>кг.</t>
  </si>
  <si>
    <t>Закупка хлорамина</t>
  </si>
  <si>
    <t>Закупка синтетического моющего средства</t>
  </si>
  <si>
    <t>Закупка смесителей для ванны</t>
  </si>
  <si>
    <t>Закупка ниппелей</t>
  </si>
  <si>
    <t>Закупка мочалок</t>
  </si>
  <si>
    <t>Закупка мешков полиэтиленовых для СИЗ, 70л</t>
  </si>
  <si>
    <t>Закупка мешки полиэтиленовых для противогазов, 30л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</si>
</sst>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[$-419]mmmm\ yyyy;@"/>
  </numFmts>
  <fonts count="1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i/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3" fillId="0" borderId="0" applyFont="0" applyFill="0" applyBorder="0" applyAlignment="0" applyProtection="0"/>
  </cellStyleXfs>
  <cellXfs count="88">
    <xf numFmtId="0" fontId="0" fillId="0" borderId="0" xfId="0"/>
    <xf numFmtId="0" fontId="0" fillId="0" borderId="1" xfId="0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shrinkToFit="1"/>
    </xf>
    <xf numFmtId="49" fontId="2" fillId="3" borderId="4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165" fontId="2" fillId="3" borderId="1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49" fontId="2" fillId="0" borderId="1" xfId="0" applyNumberFormat="1" applyFont="1" applyBorder="1" applyAlignment="1" applyProtection="1">
      <alignment horizontal="left" vertic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1" fillId="0" borderId="1" xfId="0" applyFont="1" applyBorder="1" applyAlignment="1">
      <alignment vertical="top" wrapText="1"/>
    </xf>
    <xf numFmtId="0" fontId="9" fillId="0" borderId="0" xfId="0" applyFont="1" applyAlignment="1">
      <alignment horizontal="centerContinuous" vertical="center" wrapText="1"/>
    </xf>
    <xf numFmtId="0" fontId="10" fillId="0" borderId="0" xfId="0" applyFont="1" applyAlignment="1">
      <alignment horizontal="centerContinuous" vertical="center" wrapText="1"/>
    </xf>
    <xf numFmtId="0" fontId="10" fillId="0" borderId="1" xfId="0" applyFont="1" applyBorder="1" applyAlignment="1">
      <alignment horizontal="centerContinuous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10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0" fillId="0" borderId="1" xfId="0" applyFont="1" applyBorder="1" applyAlignment="1">
      <alignment horizontal="center" vertical="center" textRotation="90" wrapText="1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10" fillId="0" borderId="0" xfId="0" applyFont="1" applyAlignment="1">
      <alignment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6 2" xfId="6"/>
    <cellStyle name="Финансов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zoomScale="93" zoomScaleNormal="93" workbookViewId="0">
      <selection activeCell="D18" sqref="D18"/>
    </sheetView>
  </sheetViews>
  <sheetFormatPr defaultRowHeight="12.75" x14ac:dyDescent="0.2"/>
  <cols>
    <col min="2" max="4" width="11.140625" customWidth="1"/>
    <col min="5" max="5" width="13" customWidth="1"/>
    <col min="6" max="6" width="38.5703125" customWidth="1"/>
    <col min="10" max="10" width="13.85546875" customWidth="1"/>
    <col min="11" max="11" width="11.7109375" bestFit="1" customWidth="1"/>
    <col min="12" max="12" width="12.5703125" bestFit="1" customWidth="1"/>
    <col min="13" max="13" width="13.42578125" customWidth="1"/>
    <col min="14" max="14" width="13.85546875" customWidth="1"/>
    <col min="15" max="15" width="11.42578125" customWidth="1"/>
  </cols>
  <sheetData>
    <row r="1" spans="1:15" ht="34.5" customHeight="1" x14ac:dyDescent="0.2">
      <c r="A1" s="64" t="s">
        <v>48</v>
      </c>
      <c r="B1" s="64" t="s">
        <v>4</v>
      </c>
      <c r="C1" s="64" t="s">
        <v>49</v>
      </c>
      <c r="D1" s="64" t="s">
        <v>50</v>
      </c>
      <c r="E1" s="64"/>
      <c r="F1" s="64" t="s">
        <v>53</v>
      </c>
      <c r="G1" s="64" t="s">
        <v>17</v>
      </c>
      <c r="H1" s="64"/>
      <c r="I1" s="64"/>
      <c r="J1" s="64"/>
      <c r="K1" s="64" t="s">
        <v>12</v>
      </c>
      <c r="L1" s="64"/>
      <c r="M1" s="64"/>
      <c r="N1" s="64"/>
      <c r="O1" s="64"/>
    </row>
    <row r="2" spans="1:15" ht="51" x14ac:dyDescent="0.2">
      <c r="A2" s="64"/>
      <c r="B2" s="64"/>
      <c r="C2" s="64"/>
      <c r="D2" s="10" t="s">
        <v>51</v>
      </c>
      <c r="E2" s="10" t="s">
        <v>52</v>
      </c>
      <c r="F2" s="64"/>
      <c r="G2" s="10" t="s">
        <v>18</v>
      </c>
      <c r="H2" s="10" t="s">
        <v>19</v>
      </c>
      <c r="I2" s="10" t="s">
        <v>20</v>
      </c>
      <c r="J2" s="10" t="s">
        <v>54</v>
      </c>
      <c r="K2" s="10" t="s">
        <v>47</v>
      </c>
      <c r="L2" s="10" t="s">
        <v>46</v>
      </c>
      <c r="M2" s="10" t="s">
        <v>14</v>
      </c>
      <c r="N2" s="10" t="s">
        <v>15</v>
      </c>
      <c r="O2" s="10" t="s">
        <v>16</v>
      </c>
    </row>
    <row r="3" spans="1:15" x14ac:dyDescent="0.2">
      <c r="A3" s="10">
        <v>1</v>
      </c>
      <c r="B3" s="10">
        <v>2</v>
      </c>
      <c r="C3" s="10">
        <v>3</v>
      </c>
      <c r="D3" s="10">
        <v>4</v>
      </c>
      <c r="E3" s="10">
        <v>5</v>
      </c>
      <c r="F3" s="10">
        <v>6</v>
      </c>
      <c r="G3" s="10">
        <v>7</v>
      </c>
      <c r="H3" s="10">
        <v>8</v>
      </c>
      <c r="I3" s="10">
        <v>9</v>
      </c>
      <c r="J3" s="10">
        <v>10</v>
      </c>
      <c r="K3" s="10">
        <v>11</v>
      </c>
      <c r="L3" s="10">
        <v>12</v>
      </c>
      <c r="M3" s="10">
        <v>13</v>
      </c>
      <c r="N3" s="10">
        <v>14</v>
      </c>
      <c r="O3" s="10">
        <v>15</v>
      </c>
    </row>
    <row r="4" spans="1:15" ht="51" x14ac:dyDescent="0.2">
      <c r="A4" s="14" t="s">
        <v>58</v>
      </c>
      <c r="B4" s="15" t="s">
        <v>13</v>
      </c>
      <c r="C4" s="15" t="s">
        <v>13</v>
      </c>
      <c r="D4" s="15" t="s">
        <v>13</v>
      </c>
      <c r="E4" s="15" t="s">
        <v>13</v>
      </c>
      <c r="F4" s="12" t="s">
        <v>56</v>
      </c>
      <c r="G4" s="5"/>
      <c r="H4" s="5"/>
      <c r="I4" s="5"/>
      <c r="J4" s="11">
        <v>44256</v>
      </c>
      <c r="K4" s="16"/>
      <c r="L4" s="16"/>
      <c r="M4" s="16"/>
      <c r="N4" s="16"/>
      <c r="O4" s="16"/>
    </row>
    <row r="5" spans="1:15" s="22" customFormat="1" ht="38.25" x14ac:dyDescent="0.2">
      <c r="A5" s="17" t="s">
        <v>58</v>
      </c>
      <c r="B5" s="17" t="s">
        <v>60</v>
      </c>
      <c r="C5" s="17" t="s">
        <v>13</v>
      </c>
      <c r="D5" s="21" t="s">
        <v>13</v>
      </c>
      <c r="E5" s="21" t="s">
        <v>13</v>
      </c>
      <c r="F5" s="13" t="s">
        <v>57</v>
      </c>
      <c r="G5" s="18"/>
      <c r="H5" s="18"/>
      <c r="I5" s="18"/>
      <c r="J5" s="19"/>
      <c r="K5" s="20">
        <f>SUM(K6:K9)</f>
        <v>0</v>
      </c>
      <c r="L5" s="20">
        <f t="shared" ref="L5:O5" si="0">SUM(L6:L9)</f>
        <v>2500000</v>
      </c>
      <c r="M5" s="20">
        <f t="shared" si="0"/>
        <v>2500000</v>
      </c>
      <c r="N5" s="20">
        <f t="shared" si="0"/>
        <v>0</v>
      </c>
      <c r="O5" s="20">
        <f t="shared" si="0"/>
        <v>0</v>
      </c>
    </row>
    <row r="6" spans="1:15" ht="38.25" x14ac:dyDescent="0.2">
      <c r="A6" s="14" t="s">
        <v>58</v>
      </c>
      <c r="B6" s="14" t="s">
        <v>60</v>
      </c>
      <c r="C6" s="14" t="s">
        <v>63</v>
      </c>
      <c r="D6" s="14" t="s">
        <v>64</v>
      </c>
      <c r="E6" s="14" t="s">
        <v>65</v>
      </c>
      <c r="F6" s="6" t="s">
        <v>67</v>
      </c>
      <c r="G6" s="5" t="s">
        <v>68</v>
      </c>
      <c r="H6" s="5" t="s">
        <v>69</v>
      </c>
      <c r="I6" s="5">
        <v>150</v>
      </c>
      <c r="J6" s="11">
        <v>44531</v>
      </c>
      <c r="K6" s="16"/>
      <c r="L6" s="16">
        <f>SUM(M6:O6)</f>
        <v>1000000</v>
      </c>
      <c r="M6" s="16">
        <v>1000000</v>
      </c>
      <c r="N6" s="16"/>
      <c r="O6" s="16"/>
    </row>
    <row r="7" spans="1:15" ht="38.25" x14ac:dyDescent="0.2">
      <c r="A7" s="14" t="s">
        <v>58</v>
      </c>
      <c r="B7" s="14" t="s">
        <v>60</v>
      </c>
      <c r="C7" s="14" t="s">
        <v>63</v>
      </c>
      <c r="D7" s="14" t="s">
        <v>70</v>
      </c>
      <c r="E7" s="14" t="s">
        <v>71</v>
      </c>
      <c r="F7" s="6" t="s">
        <v>67</v>
      </c>
      <c r="G7" s="5" t="s">
        <v>68</v>
      </c>
      <c r="H7" s="5" t="s">
        <v>69</v>
      </c>
      <c r="I7" s="5">
        <v>200</v>
      </c>
      <c r="J7" s="11">
        <v>44532</v>
      </c>
      <c r="K7" s="16"/>
      <c r="L7" s="16">
        <f t="shared" ref="L7:L8" si="1">SUM(M7:O7)</f>
        <v>1500000</v>
      </c>
      <c r="M7" s="16">
        <v>1500000</v>
      </c>
      <c r="N7" s="16"/>
      <c r="O7" s="16"/>
    </row>
    <row r="8" spans="1:15" x14ac:dyDescent="0.2">
      <c r="A8" s="14" t="s">
        <v>58</v>
      </c>
      <c r="B8" s="14" t="s">
        <v>60</v>
      </c>
      <c r="C8" s="14" t="s">
        <v>63</v>
      </c>
      <c r="D8" s="14"/>
      <c r="E8" s="14"/>
      <c r="F8" s="6" t="s">
        <v>1</v>
      </c>
      <c r="G8" s="5"/>
      <c r="H8" s="5"/>
      <c r="I8" s="5"/>
      <c r="J8" s="11"/>
      <c r="K8" s="16"/>
      <c r="L8" s="16">
        <f t="shared" si="1"/>
        <v>0</v>
      </c>
      <c r="M8" s="16"/>
      <c r="N8" s="16"/>
      <c r="O8" s="16"/>
    </row>
    <row r="9" spans="1:15" x14ac:dyDescent="0.2">
      <c r="A9" s="14" t="s">
        <v>58</v>
      </c>
      <c r="B9" s="14" t="s">
        <v>60</v>
      </c>
      <c r="C9" s="14" t="s">
        <v>63</v>
      </c>
      <c r="D9" s="14"/>
      <c r="E9" s="14"/>
      <c r="F9" s="6" t="s">
        <v>9</v>
      </c>
      <c r="G9" s="5"/>
      <c r="H9" s="5"/>
      <c r="I9" s="5"/>
      <c r="J9" s="11"/>
      <c r="K9" s="16"/>
      <c r="L9" s="16">
        <f>SUM(M9:O9)</f>
        <v>0</v>
      </c>
      <c r="M9" s="16"/>
      <c r="N9" s="16"/>
      <c r="O9" s="16"/>
    </row>
    <row r="10" spans="1:15" ht="38.25" x14ac:dyDescent="0.2">
      <c r="A10" s="17" t="s">
        <v>58</v>
      </c>
      <c r="B10" s="17" t="s">
        <v>61</v>
      </c>
      <c r="C10" s="17" t="s">
        <v>63</v>
      </c>
      <c r="D10" s="17" t="s">
        <v>13</v>
      </c>
      <c r="E10" s="17" t="s">
        <v>13</v>
      </c>
      <c r="F10" s="13" t="s">
        <v>72</v>
      </c>
      <c r="G10" s="18"/>
      <c r="H10" s="18"/>
      <c r="I10" s="18"/>
      <c r="J10" s="19"/>
      <c r="K10" s="20">
        <f>SUM(K11:K14)</f>
        <v>200</v>
      </c>
      <c r="L10" s="20">
        <f t="shared" ref="L10:O10" si="2">SUM(L11:L14)</f>
        <v>500</v>
      </c>
      <c r="M10" s="20">
        <f t="shared" si="2"/>
        <v>500</v>
      </c>
      <c r="N10" s="20">
        <f t="shared" si="2"/>
        <v>0</v>
      </c>
      <c r="O10" s="20">
        <f t="shared" si="2"/>
        <v>0</v>
      </c>
    </row>
    <row r="11" spans="1:15" x14ac:dyDescent="0.2">
      <c r="A11" s="14" t="s">
        <v>58</v>
      </c>
      <c r="B11" s="14" t="s">
        <v>61</v>
      </c>
      <c r="C11" s="14" t="s">
        <v>63</v>
      </c>
      <c r="D11" s="14" t="s">
        <v>70</v>
      </c>
      <c r="E11" s="14" t="s">
        <v>71</v>
      </c>
      <c r="F11" s="6" t="s">
        <v>66</v>
      </c>
      <c r="G11" s="5"/>
      <c r="H11" s="5" t="s">
        <v>74</v>
      </c>
      <c r="I11" s="5">
        <v>1</v>
      </c>
      <c r="J11" s="11">
        <v>44470</v>
      </c>
      <c r="K11" s="16"/>
      <c r="L11" s="16">
        <f>SUM(M11:O11)</f>
        <v>500</v>
      </c>
      <c r="M11" s="16">
        <v>500</v>
      </c>
      <c r="N11" s="16"/>
      <c r="O11" s="16"/>
    </row>
    <row r="12" spans="1:15" x14ac:dyDescent="0.2">
      <c r="A12" s="14" t="s">
        <v>58</v>
      </c>
      <c r="B12" s="14" t="s">
        <v>61</v>
      </c>
      <c r="C12" s="14" t="s">
        <v>63</v>
      </c>
      <c r="D12" s="14" t="s">
        <v>70</v>
      </c>
      <c r="E12" s="14" t="s">
        <v>71</v>
      </c>
      <c r="F12" s="6" t="s">
        <v>73</v>
      </c>
      <c r="G12" s="5"/>
      <c r="H12" s="5" t="s">
        <v>74</v>
      </c>
      <c r="I12" s="5">
        <v>1</v>
      </c>
      <c r="J12" s="11">
        <v>44228</v>
      </c>
      <c r="K12" s="16">
        <v>200</v>
      </c>
      <c r="L12" s="16">
        <f t="shared" ref="L12:L18" si="3">SUM(M12:O12)</f>
        <v>0</v>
      </c>
      <c r="M12" s="16">
        <v>0</v>
      </c>
      <c r="N12" s="16"/>
      <c r="O12" s="16"/>
    </row>
    <row r="13" spans="1:15" x14ac:dyDescent="0.2">
      <c r="A13" s="14" t="s">
        <v>58</v>
      </c>
      <c r="B13" s="14" t="s">
        <v>61</v>
      </c>
      <c r="C13" s="14" t="s">
        <v>63</v>
      </c>
      <c r="D13" s="14"/>
      <c r="E13" s="14"/>
      <c r="F13" s="6" t="s">
        <v>1</v>
      </c>
      <c r="G13" s="5"/>
      <c r="H13" s="5"/>
      <c r="I13" s="5"/>
      <c r="J13" s="11"/>
      <c r="K13" s="16"/>
      <c r="L13" s="16">
        <f t="shared" si="3"/>
        <v>0</v>
      </c>
      <c r="M13" s="16"/>
      <c r="N13" s="16"/>
      <c r="O13" s="16"/>
    </row>
    <row r="14" spans="1:15" x14ac:dyDescent="0.2">
      <c r="A14" s="14" t="s">
        <v>58</v>
      </c>
      <c r="B14" s="14" t="s">
        <v>61</v>
      </c>
      <c r="C14" s="14" t="s">
        <v>63</v>
      </c>
      <c r="D14" s="14"/>
      <c r="E14" s="14"/>
      <c r="F14" s="6" t="s">
        <v>9</v>
      </c>
      <c r="G14" s="5"/>
      <c r="H14" s="5"/>
      <c r="I14" s="5"/>
      <c r="J14" s="11"/>
      <c r="K14" s="16"/>
      <c r="L14" s="16">
        <f t="shared" si="3"/>
        <v>0</v>
      </c>
      <c r="M14" s="16"/>
      <c r="N14" s="16"/>
      <c r="O14" s="16"/>
    </row>
    <row r="15" spans="1:15" ht="51" x14ac:dyDescent="0.2">
      <c r="A15" s="14" t="s">
        <v>59</v>
      </c>
      <c r="B15" s="15" t="s">
        <v>13</v>
      </c>
      <c r="C15" s="15" t="s">
        <v>13</v>
      </c>
      <c r="D15" s="15" t="s">
        <v>13</v>
      </c>
      <c r="E15" s="15" t="s">
        <v>13</v>
      </c>
      <c r="F15" s="12" t="s">
        <v>75</v>
      </c>
      <c r="G15" s="5"/>
      <c r="H15" s="5"/>
      <c r="I15" s="5"/>
      <c r="J15" s="11"/>
      <c r="K15" s="16"/>
      <c r="L15" s="16">
        <f t="shared" si="3"/>
        <v>0</v>
      </c>
      <c r="M15" s="16"/>
      <c r="N15" s="16"/>
      <c r="O15" s="16"/>
    </row>
    <row r="16" spans="1:15" ht="76.5" x14ac:dyDescent="0.2">
      <c r="A16" s="14" t="s">
        <v>59</v>
      </c>
      <c r="B16" s="14" t="s">
        <v>62</v>
      </c>
      <c r="C16" s="14" t="s">
        <v>13</v>
      </c>
      <c r="D16" s="14" t="s">
        <v>13</v>
      </c>
      <c r="E16" s="14" t="s">
        <v>13</v>
      </c>
      <c r="F16" s="23" t="s">
        <v>76</v>
      </c>
      <c r="G16" s="5"/>
      <c r="H16" s="5"/>
      <c r="I16" s="5"/>
      <c r="J16" s="11"/>
      <c r="K16" s="16"/>
      <c r="L16" s="16">
        <f t="shared" si="3"/>
        <v>0</v>
      </c>
      <c r="M16" s="16"/>
      <c r="N16" s="16"/>
      <c r="O16" s="16"/>
    </row>
    <row r="17" spans="1:15" ht="25.5" x14ac:dyDescent="0.2">
      <c r="A17" s="14" t="s">
        <v>59</v>
      </c>
      <c r="B17" s="14" t="s">
        <v>62</v>
      </c>
      <c r="C17" s="14">
        <v>804</v>
      </c>
      <c r="D17" s="14">
        <v>11115</v>
      </c>
      <c r="E17" s="14" t="s">
        <v>78</v>
      </c>
      <c r="F17" s="23" t="s">
        <v>77</v>
      </c>
      <c r="G17" s="5" t="s">
        <v>79</v>
      </c>
      <c r="H17" s="5" t="s">
        <v>80</v>
      </c>
      <c r="I17" s="5">
        <v>200</v>
      </c>
      <c r="J17" s="11">
        <v>44531</v>
      </c>
      <c r="K17" s="16">
        <v>50000000</v>
      </c>
      <c r="L17" s="16">
        <f t="shared" si="3"/>
        <v>262000000</v>
      </c>
      <c r="M17" s="16">
        <v>10000000</v>
      </c>
      <c r="N17" s="16">
        <v>252000000</v>
      </c>
      <c r="O17" s="16"/>
    </row>
    <row r="18" spans="1:15" ht="25.5" x14ac:dyDescent="0.2">
      <c r="A18" s="14" t="s">
        <v>59</v>
      </c>
      <c r="B18" s="14" t="s">
        <v>62</v>
      </c>
      <c r="C18" s="14" t="s">
        <v>81</v>
      </c>
      <c r="D18" s="14" t="s">
        <v>82</v>
      </c>
      <c r="E18" s="14" t="s">
        <v>83</v>
      </c>
      <c r="F18" s="23" t="s">
        <v>84</v>
      </c>
      <c r="G18" s="5" t="s">
        <v>79</v>
      </c>
      <c r="H18" s="5" t="s">
        <v>80</v>
      </c>
      <c r="I18" s="5">
        <v>350</v>
      </c>
      <c r="J18" s="11">
        <v>44743</v>
      </c>
      <c r="K18" s="16"/>
      <c r="L18" s="16">
        <f t="shared" si="3"/>
        <v>0</v>
      </c>
      <c r="M18" s="16"/>
      <c r="N18" s="16"/>
      <c r="O18" s="16"/>
    </row>
    <row r="19" spans="1:15" ht="147.75" customHeight="1" x14ac:dyDescent="0.2">
      <c r="A19" s="65" t="s">
        <v>55</v>
      </c>
      <c r="B19" s="65"/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</row>
  </sheetData>
  <autoFilter ref="A3:O16"/>
  <mergeCells count="8">
    <mergeCell ref="K1:O1"/>
    <mergeCell ref="A19:O19"/>
    <mergeCell ref="A1:A2"/>
    <mergeCell ref="B1:B2"/>
    <mergeCell ref="C1:C2"/>
    <mergeCell ref="D1:E1"/>
    <mergeCell ref="F1:F2"/>
    <mergeCell ref="G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workbookViewId="0">
      <selection sqref="A1:A2"/>
    </sheetView>
  </sheetViews>
  <sheetFormatPr defaultRowHeight="12.75" x14ac:dyDescent="0.2"/>
  <cols>
    <col min="2" max="2" width="8.42578125" customWidth="1"/>
    <col min="3" max="3" width="26.7109375" customWidth="1"/>
    <col min="4" max="4" width="17.5703125" customWidth="1"/>
    <col min="7" max="7" width="9.140625" style="9"/>
    <col min="12" max="12" width="13.140625" customWidth="1"/>
    <col min="13" max="13" width="11" customWidth="1"/>
    <col min="16" max="16" width="12.85546875" customWidth="1"/>
  </cols>
  <sheetData>
    <row r="1" spans="1:17" x14ac:dyDescent="0.2">
      <c r="A1" t="s">
        <v>86</v>
      </c>
    </row>
    <row r="2" spans="1:17" x14ac:dyDescent="0.2">
      <c r="A2" t="s">
        <v>87</v>
      </c>
    </row>
    <row r="5" spans="1:17" ht="64.5" customHeight="1" x14ac:dyDescent="0.2">
      <c r="A5" s="64" t="s">
        <v>3</v>
      </c>
      <c r="B5" s="64" t="s">
        <v>4</v>
      </c>
      <c r="C5" s="64" t="s">
        <v>10</v>
      </c>
      <c r="D5" s="64" t="s">
        <v>6</v>
      </c>
      <c r="E5" s="64" t="s">
        <v>17</v>
      </c>
      <c r="F5" s="64"/>
      <c r="G5" s="64"/>
      <c r="H5" s="64"/>
      <c r="I5" s="64"/>
      <c r="J5" s="64"/>
      <c r="K5" s="64" t="s">
        <v>37</v>
      </c>
      <c r="L5" s="64"/>
      <c r="M5" s="64"/>
      <c r="N5" s="64"/>
      <c r="O5" s="64"/>
      <c r="P5" s="66" t="s">
        <v>45</v>
      </c>
    </row>
    <row r="6" spans="1:17" ht="76.5" x14ac:dyDescent="0.2">
      <c r="A6" s="64"/>
      <c r="B6" s="64"/>
      <c r="C6" s="64"/>
      <c r="D6" s="64"/>
      <c r="E6" s="3" t="s">
        <v>18</v>
      </c>
      <c r="F6" s="3" t="s">
        <v>19</v>
      </c>
      <c r="G6" s="7" t="s">
        <v>38</v>
      </c>
      <c r="H6" s="3" t="s">
        <v>39</v>
      </c>
      <c r="I6" s="3" t="s">
        <v>40</v>
      </c>
      <c r="J6" s="3" t="s">
        <v>41</v>
      </c>
      <c r="K6" s="3" t="s">
        <v>38</v>
      </c>
      <c r="L6" s="3" t="s">
        <v>42</v>
      </c>
      <c r="M6" s="3" t="s">
        <v>40</v>
      </c>
      <c r="N6" s="3" t="s">
        <v>43</v>
      </c>
      <c r="O6" s="2" t="s">
        <v>44</v>
      </c>
      <c r="P6" s="67"/>
    </row>
    <row r="7" spans="1:17" x14ac:dyDescent="0.2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7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</row>
    <row r="8" spans="1:17" ht="25.5" x14ac:dyDescent="0.2">
      <c r="A8" s="4" t="s">
        <v>21</v>
      </c>
      <c r="B8" s="4">
        <v>0</v>
      </c>
      <c r="C8" s="5" t="s">
        <v>22</v>
      </c>
      <c r="D8" s="3"/>
      <c r="E8" s="5"/>
      <c r="F8" s="5"/>
      <c r="G8" s="8"/>
      <c r="H8" s="5"/>
      <c r="I8" s="5"/>
      <c r="J8" s="5"/>
      <c r="K8" s="5"/>
      <c r="L8" s="5"/>
      <c r="M8" s="5"/>
      <c r="N8" s="1"/>
      <c r="O8" s="1"/>
      <c r="P8" s="1"/>
    </row>
    <row r="9" spans="1:17" ht="25.5" x14ac:dyDescent="0.2">
      <c r="A9" s="4" t="s">
        <v>23</v>
      </c>
      <c r="B9" s="4" t="s">
        <v>5</v>
      </c>
      <c r="C9" s="5" t="s">
        <v>24</v>
      </c>
      <c r="D9" s="5"/>
      <c r="E9" s="5"/>
      <c r="F9" s="5"/>
      <c r="G9" s="8"/>
      <c r="H9" s="5"/>
      <c r="I9" s="5"/>
      <c r="J9" s="5"/>
      <c r="K9" s="5"/>
      <c r="L9" s="5"/>
      <c r="M9" s="5"/>
      <c r="N9" s="1"/>
      <c r="O9" s="1"/>
      <c r="P9" s="1"/>
    </row>
    <row r="10" spans="1:17" x14ac:dyDescent="0.2">
      <c r="A10" s="4" t="s">
        <v>25</v>
      </c>
      <c r="B10" s="4"/>
      <c r="C10" s="6" t="s">
        <v>7</v>
      </c>
      <c r="D10" s="5"/>
      <c r="E10" s="5"/>
      <c r="F10" s="5"/>
      <c r="G10" s="8"/>
      <c r="H10" s="5"/>
      <c r="I10" s="5"/>
      <c r="J10" s="5"/>
      <c r="K10" s="5"/>
      <c r="L10" s="5"/>
      <c r="M10" s="5"/>
      <c r="N10" s="1">
        <v>10000</v>
      </c>
      <c r="O10" s="1">
        <v>450</v>
      </c>
      <c r="P10" s="1"/>
      <c r="Q10">
        <f>N10-O10</f>
        <v>9550</v>
      </c>
    </row>
    <row r="11" spans="1:17" x14ac:dyDescent="0.2">
      <c r="A11" s="4" t="s">
        <v>26</v>
      </c>
      <c r="B11" s="4"/>
      <c r="C11" s="6" t="s">
        <v>8</v>
      </c>
      <c r="D11" s="5"/>
      <c r="E11" s="5"/>
      <c r="F11" s="5"/>
      <c r="G11" s="8"/>
      <c r="H11" s="5"/>
      <c r="I11" s="5"/>
      <c r="J11" s="5"/>
      <c r="K11" s="5"/>
      <c r="L11" s="5"/>
      <c r="M11" s="5"/>
      <c r="N11" s="1"/>
      <c r="O11" s="1"/>
      <c r="P11" s="1"/>
    </row>
    <row r="12" spans="1:17" x14ac:dyDescent="0.2">
      <c r="A12" s="4"/>
      <c r="B12" s="4"/>
      <c r="C12" s="6" t="s">
        <v>1</v>
      </c>
      <c r="D12" s="5"/>
      <c r="E12" s="5"/>
      <c r="F12" s="5"/>
      <c r="G12" s="8"/>
      <c r="H12" s="5"/>
      <c r="I12" s="5"/>
      <c r="J12" s="5"/>
      <c r="K12" s="5"/>
      <c r="L12" s="5"/>
      <c r="M12" s="5"/>
      <c r="N12" s="1"/>
      <c r="O12" s="1"/>
      <c r="P12" s="1"/>
    </row>
    <row r="13" spans="1:17" x14ac:dyDescent="0.2">
      <c r="A13" s="4" t="s">
        <v>27</v>
      </c>
      <c r="B13" s="4"/>
      <c r="C13" s="6" t="s">
        <v>9</v>
      </c>
      <c r="D13" s="5"/>
      <c r="E13" s="5"/>
      <c r="F13" s="5"/>
      <c r="G13" s="8"/>
      <c r="H13" s="5"/>
      <c r="I13" s="5"/>
      <c r="J13" s="5"/>
      <c r="K13" s="5"/>
      <c r="L13" s="5"/>
      <c r="M13" s="5"/>
      <c r="N13" s="1"/>
      <c r="O13" s="1"/>
      <c r="P13" s="1"/>
    </row>
    <row r="14" spans="1:17" ht="25.5" x14ac:dyDescent="0.2">
      <c r="A14" s="4" t="s">
        <v>28</v>
      </c>
      <c r="B14" s="4" t="s">
        <v>5</v>
      </c>
      <c r="C14" s="6" t="s">
        <v>29</v>
      </c>
      <c r="D14" s="5"/>
      <c r="E14" s="5"/>
      <c r="F14" s="5"/>
      <c r="G14" s="8"/>
      <c r="H14" s="5"/>
      <c r="I14" s="5"/>
      <c r="J14" s="5"/>
      <c r="K14" s="5"/>
      <c r="L14" s="5"/>
      <c r="M14" s="5"/>
      <c r="N14" s="1"/>
      <c r="O14" s="1"/>
      <c r="P14" s="1"/>
    </row>
    <row r="15" spans="1:17" x14ac:dyDescent="0.2">
      <c r="A15" s="4" t="s">
        <v>30</v>
      </c>
      <c r="B15" s="4"/>
      <c r="C15" s="6" t="s">
        <v>0</v>
      </c>
      <c r="D15" s="5"/>
      <c r="E15" s="5"/>
      <c r="F15" s="5"/>
      <c r="G15" s="8"/>
      <c r="H15" s="5"/>
      <c r="I15" s="5"/>
      <c r="J15" s="5"/>
      <c r="K15" s="5"/>
      <c r="L15" s="5"/>
      <c r="M15" s="5"/>
      <c r="N15" s="1"/>
      <c r="O15" s="1"/>
      <c r="P15" s="1"/>
    </row>
    <row r="16" spans="1:17" x14ac:dyDescent="0.2">
      <c r="A16" s="4" t="s">
        <v>31</v>
      </c>
      <c r="B16" s="4"/>
      <c r="C16" s="6" t="s">
        <v>2</v>
      </c>
      <c r="D16" s="5"/>
      <c r="E16" s="5"/>
      <c r="F16" s="5"/>
      <c r="G16" s="8"/>
      <c r="H16" s="5"/>
      <c r="I16" s="5"/>
      <c r="J16" s="5"/>
      <c r="K16" s="5"/>
      <c r="L16" s="5"/>
      <c r="M16" s="5"/>
      <c r="N16" s="1"/>
      <c r="O16" s="1"/>
      <c r="P16" s="1"/>
    </row>
    <row r="17" spans="1:16" x14ac:dyDescent="0.2">
      <c r="A17" s="4" t="s">
        <v>1</v>
      </c>
      <c r="B17" s="4"/>
      <c r="C17" s="6" t="s">
        <v>1</v>
      </c>
      <c r="D17" s="5"/>
      <c r="E17" s="5"/>
      <c r="F17" s="5"/>
      <c r="G17" s="8"/>
      <c r="H17" s="5"/>
      <c r="I17" s="5"/>
      <c r="J17" s="5"/>
      <c r="K17" s="5"/>
      <c r="L17" s="5"/>
      <c r="M17" s="5"/>
      <c r="N17" s="1"/>
      <c r="O17" s="1"/>
      <c r="P17" s="1"/>
    </row>
    <row r="18" spans="1:16" x14ac:dyDescent="0.2">
      <c r="A18" s="4" t="s">
        <v>32</v>
      </c>
      <c r="B18" s="4"/>
      <c r="C18" s="6" t="s">
        <v>11</v>
      </c>
      <c r="D18" s="5"/>
      <c r="E18" s="5"/>
      <c r="F18" s="5"/>
      <c r="G18" s="8"/>
      <c r="H18" s="5"/>
      <c r="I18" s="5"/>
      <c r="J18" s="5"/>
      <c r="K18" s="5"/>
      <c r="L18" s="5"/>
      <c r="M18" s="5"/>
      <c r="N18" s="1"/>
      <c r="O18" s="1"/>
      <c r="P18" s="1"/>
    </row>
    <row r="19" spans="1:16" ht="25.5" x14ac:dyDescent="0.2">
      <c r="A19" s="4" t="s">
        <v>33</v>
      </c>
      <c r="B19" s="4"/>
      <c r="C19" s="5" t="s">
        <v>34</v>
      </c>
      <c r="D19" s="5"/>
      <c r="E19" s="5"/>
      <c r="F19" s="5"/>
      <c r="G19" s="8"/>
      <c r="H19" s="5"/>
      <c r="I19" s="5"/>
      <c r="J19" s="5"/>
      <c r="K19" s="5"/>
      <c r="L19" s="5"/>
      <c r="M19" s="5"/>
      <c r="N19" s="1"/>
      <c r="O19" s="1"/>
      <c r="P19" s="1"/>
    </row>
    <row r="20" spans="1:16" x14ac:dyDescent="0.2">
      <c r="A20" s="4" t="s">
        <v>35</v>
      </c>
      <c r="B20" s="4" t="s">
        <v>36</v>
      </c>
      <c r="C20" s="5" t="s">
        <v>35</v>
      </c>
      <c r="D20" s="5"/>
      <c r="E20" s="5"/>
      <c r="F20" s="5"/>
      <c r="G20" s="8"/>
      <c r="H20" s="5"/>
      <c r="I20" s="5"/>
      <c r="J20" s="5"/>
      <c r="K20" s="5"/>
      <c r="L20" s="5"/>
      <c r="M20" s="5"/>
      <c r="N20" s="1"/>
      <c r="O20" s="1"/>
      <c r="P20" s="1"/>
    </row>
  </sheetData>
  <mergeCells count="7">
    <mergeCell ref="E5:J5"/>
    <mergeCell ref="K5:O5"/>
    <mergeCell ref="P5:P6"/>
    <mergeCell ref="A5:A6"/>
    <mergeCell ref="B5:B6"/>
    <mergeCell ref="C5:C6"/>
    <mergeCell ref="D5:D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8"/>
  <sheetViews>
    <sheetView tabSelected="1" topLeftCell="A40" workbookViewId="0">
      <selection activeCell="O47" sqref="O47"/>
    </sheetView>
  </sheetViews>
  <sheetFormatPr defaultColWidth="8.85546875" defaultRowHeight="15.75" x14ac:dyDescent="0.25"/>
  <cols>
    <col min="1" max="1" width="6.28515625" style="27" customWidth="1"/>
    <col min="2" max="2" width="11.28515625" style="27" customWidth="1"/>
    <col min="3" max="3" width="17.85546875" style="27" customWidth="1"/>
    <col min="4" max="4" width="41.5703125" style="27" customWidth="1"/>
    <col min="5" max="5" width="16.140625" style="41" customWidth="1"/>
    <col min="6" max="6" width="11.140625" style="27" customWidth="1"/>
    <col min="7" max="7" width="11.42578125" style="27" customWidth="1"/>
    <col min="8" max="9" width="14.85546875" style="27" customWidth="1"/>
    <col min="10" max="10" width="15.7109375" style="27" customWidth="1"/>
    <col min="11" max="11" width="14.85546875" style="27" customWidth="1"/>
    <col min="12" max="12" width="15.42578125" style="27" customWidth="1"/>
    <col min="13" max="16384" width="8.85546875" style="27"/>
  </cols>
  <sheetData>
    <row r="1" spans="1:12" ht="33.75" customHeight="1" x14ac:dyDescent="0.25">
      <c r="A1" s="29"/>
      <c r="B1" s="30"/>
      <c r="C1" s="30"/>
      <c r="D1" s="30"/>
      <c r="F1" s="30"/>
      <c r="G1" s="30"/>
      <c r="H1" s="71" t="s">
        <v>142</v>
      </c>
      <c r="I1" s="72"/>
      <c r="J1" s="72"/>
      <c r="K1" s="72"/>
      <c r="L1" s="72"/>
    </row>
    <row r="2" spans="1:12" ht="54" customHeight="1" x14ac:dyDescent="0.25">
      <c r="A2" s="75" t="s">
        <v>143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</row>
    <row r="4" spans="1:12" ht="30" customHeight="1" x14ac:dyDescent="0.25">
      <c r="A4" s="73" t="s">
        <v>90</v>
      </c>
      <c r="B4" s="73" t="s">
        <v>4</v>
      </c>
      <c r="C4" s="85" t="s">
        <v>144</v>
      </c>
      <c r="D4" s="74" t="s">
        <v>89</v>
      </c>
      <c r="E4" s="77" t="s">
        <v>17</v>
      </c>
      <c r="F4" s="78"/>
      <c r="G4" s="78"/>
      <c r="H4" s="79"/>
      <c r="I4" s="31" t="s">
        <v>91</v>
      </c>
      <c r="J4" s="31"/>
      <c r="K4" s="31"/>
      <c r="L4" s="31"/>
    </row>
    <row r="5" spans="1:12" ht="73.5" customHeight="1" x14ac:dyDescent="0.25">
      <c r="A5" s="73"/>
      <c r="B5" s="73"/>
      <c r="C5" s="86"/>
      <c r="D5" s="74"/>
      <c r="E5" s="39" t="s">
        <v>18</v>
      </c>
      <c r="F5" s="26" t="s">
        <v>88</v>
      </c>
      <c r="G5" s="26" t="s">
        <v>145</v>
      </c>
      <c r="H5" s="26" t="s">
        <v>54</v>
      </c>
      <c r="I5" s="63">
        <v>2021</v>
      </c>
      <c r="J5" s="26">
        <v>2022</v>
      </c>
      <c r="K5" s="26">
        <v>2023</v>
      </c>
      <c r="L5" s="26">
        <v>2024</v>
      </c>
    </row>
    <row r="6" spans="1:12" x14ac:dyDescent="0.25">
      <c r="A6" s="24">
        <v>1</v>
      </c>
      <c r="B6" s="24">
        <v>2</v>
      </c>
      <c r="C6" s="24">
        <v>3</v>
      </c>
      <c r="D6" s="24">
        <v>4</v>
      </c>
      <c r="E6" s="45">
        <v>5</v>
      </c>
      <c r="F6" s="24">
        <v>6</v>
      </c>
      <c r="G6" s="24">
        <v>7</v>
      </c>
      <c r="H6" s="24">
        <v>8</v>
      </c>
      <c r="I6" s="24">
        <v>9</v>
      </c>
      <c r="J6" s="24">
        <v>10</v>
      </c>
      <c r="K6" s="24">
        <v>11</v>
      </c>
      <c r="L6" s="24">
        <v>12</v>
      </c>
    </row>
    <row r="7" spans="1:12" x14ac:dyDescent="0.25">
      <c r="A7" s="68" t="s">
        <v>94</v>
      </c>
      <c r="B7" s="69"/>
      <c r="C7" s="69"/>
      <c r="D7" s="70"/>
      <c r="E7" s="42" t="s">
        <v>85</v>
      </c>
      <c r="F7" s="42" t="s">
        <v>85</v>
      </c>
      <c r="G7" s="42" t="s">
        <v>85</v>
      </c>
      <c r="H7" s="42" t="s">
        <v>85</v>
      </c>
      <c r="I7" s="40">
        <f>I8+I35+I36+I44</f>
        <v>18626.2</v>
      </c>
      <c r="J7" s="40">
        <f>J8+J35+J36+J44</f>
        <v>5540.97</v>
      </c>
      <c r="K7" s="40">
        <f t="shared" ref="K7:L7" si="0">K8+K35+K36+K44</f>
        <v>5416.1900000000005</v>
      </c>
      <c r="L7" s="40">
        <f t="shared" si="0"/>
        <v>5416.1900000000005</v>
      </c>
    </row>
    <row r="8" spans="1:12" ht="78.75" x14ac:dyDescent="0.25">
      <c r="A8" s="32" t="s">
        <v>58</v>
      </c>
      <c r="B8" s="26" t="s">
        <v>85</v>
      </c>
      <c r="C8" s="26" t="s">
        <v>85</v>
      </c>
      <c r="D8" s="39" t="s">
        <v>95</v>
      </c>
      <c r="E8" s="39" t="s">
        <v>116</v>
      </c>
      <c r="F8" s="37" t="s">
        <v>80</v>
      </c>
      <c r="G8" s="37">
        <v>1</v>
      </c>
      <c r="H8" s="63" t="s">
        <v>85</v>
      </c>
      <c r="I8" s="40">
        <f>I9+I18+I33</f>
        <v>4024.4700000000003</v>
      </c>
      <c r="J8" s="40">
        <f>J9+J18+J33+J22</f>
        <v>2231.21</v>
      </c>
      <c r="K8" s="40">
        <f t="shared" ref="K8:L8" si="1">K9+K18+K33+K22</f>
        <v>2106.4300000000003</v>
      </c>
      <c r="L8" s="40">
        <f t="shared" si="1"/>
        <v>2106.4300000000003</v>
      </c>
    </row>
    <row r="9" spans="1:12" ht="31.5" x14ac:dyDescent="0.25">
      <c r="A9" s="32" t="s">
        <v>58</v>
      </c>
      <c r="B9" s="54">
        <v>40431</v>
      </c>
      <c r="C9" s="54" t="s">
        <v>85</v>
      </c>
      <c r="D9" s="25" t="s">
        <v>125</v>
      </c>
      <c r="E9" s="54" t="s">
        <v>85</v>
      </c>
      <c r="F9" s="54" t="s">
        <v>85</v>
      </c>
      <c r="G9" s="54" t="s">
        <v>85</v>
      </c>
      <c r="H9" s="54" t="s">
        <v>85</v>
      </c>
      <c r="I9" s="40">
        <f>I10+I15+I17+I11+I12+I13+I14+I16</f>
        <v>2236.4700000000003</v>
      </c>
      <c r="J9" s="40">
        <f>J10+J15+J17+J11+J12+J13+J14+J16</f>
        <v>300</v>
      </c>
      <c r="K9" s="40">
        <f>K10+K15</f>
        <v>300</v>
      </c>
      <c r="L9" s="40">
        <f>L10+L15</f>
        <v>300</v>
      </c>
    </row>
    <row r="10" spans="1:12" ht="63.75" customHeight="1" x14ac:dyDescent="0.25">
      <c r="A10" s="32" t="s">
        <v>58</v>
      </c>
      <c r="B10" s="33">
        <v>14162</v>
      </c>
      <c r="C10" s="33" t="s">
        <v>96</v>
      </c>
      <c r="D10" s="25" t="s">
        <v>97</v>
      </c>
      <c r="E10" s="39" t="s">
        <v>98</v>
      </c>
      <c r="F10" s="37" t="s">
        <v>92</v>
      </c>
      <c r="G10" s="33">
        <v>3</v>
      </c>
      <c r="H10" s="32" t="s">
        <v>147</v>
      </c>
      <c r="I10" s="40">
        <v>300</v>
      </c>
      <c r="J10" s="40">
        <v>300</v>
      </c>
      <c r="K10" s="40">
        <v>300</v>
      </c>
      <c r="L10" s="40">
        <v>300</v>
      </c>
    </row>
    <row r="11" spans="1:12" ht="63.75" customHeight="1" x14ac:dyDescent="0.25">
      <c r="A11" s="32" t="s">
        <v>58</v>
      </c>
      <c r="B11" s="60">
        <v>40431</v>
      </c>
      <c r="C11" s="60" t="s">
        <v>96</v>
      </c>
      <c r="D11" s="25" t="s">
        <v>135</v>
      </c>
      <c r="E11" s="39"/>
      <c r="F11" s="60"/>
      <c r="G11" s="60"/>
      <c r="H11" s="50"/>
      <c r="I11" s="40">
        <v>26.5</v>
      </c>
      <c r="J11" s="40">
        <v>0</v>
      </c>
      <c r="K11" s="40">
        <v>0</v>
      </c>
      <c r="L11" s="40">
        <v>0</v>
      </c>
    </row>
    <row r="12" spans="1:12" ht="63.75" customHeight="1" x14ac:dyDescent="0.25">
      <c r="A12" s="32" t="s">
        <v>58</v>
      </c>
      <c r="B12" s="60">
        <v>40431</v>
      </c>
      <c r="C12" s="60" t="s">
        <v>96</v>
      </c>
      <c r="D12" s="61" t="s">
        <v>136</v>
      </c>
      <c r="E12" s="39"/>
      <c r="F12" s="60"/>
      <c r="G12" s="60"/>
      <c r="H12" s="50"/>
      <c r="I12" s="40">
        <v>143.15</v>
      </c>
      <c r="J12" s="40">
        <v>0</v>
      </c>
      <c r="K12" s="40">
        <v>0</v>
      </c>
      <c r="L12" s="40">
        <v>0</v>
      </c>
    </row>
    <row r="13" spans="1:12" ht="63.75" customHeight="1" x14ac:dyDescent="0.25">
      <c r="A13" s="32" t="s">
        <v>58</v>
      </c>
      <c r="B13" s="60">
        <v>40431</v>
      </c>
      <c r="C13" s="60" t="s">
        <v>96</v>
      </c>
      <c r="D13" s="61" t="s">
        <v>137</v>
      </c>
      <c r="E13" s="39"/>
      <c r="F13" s="60"/>
      <c r="G13" s="60"/>
      <c r="H13" s="50"/>
      <c r="I13" s="40">
        <v>30.06</v>
      </c>
      <c r="J13" s="40">
        <v>0</v>
      </c>
      <c r="K13" s="40">
        <v>0</v>
      </c>
      <c r="L13" s="40">
        <v>0</v>
      </c>
    </row>
    <row r="14" spans="1:12" ht="63.75" customHeight="1" x14ac:dyDescent="0.25">
      <c r="A14" s="32" t="s">
        <v>58</v>
      </c>
      <c r="B14" s="60">
        <v>40431</v>
      </c>
      <c r="C14" s="60" t="s">
        <v>96</v>
      </c>
      <c r="D14" s="61" t="s">
        <v>139</v>
      </c>
      <c r="E14" s="39"/>
      <c r="F14" s="60"/>
      <c r="G14" s="60"/>
      <c r="H14" s="50"/>
      <c r="I14" s="40">
        <v>25.56</v>
      </c>
      <c r="J14" s="40">
        <v>0</v>
      </c>
      <c r="K14" s="40">
        <v>0</v>
      </c>
      <c r="L14" s="40">
        <v>0</v>
      </c>
    </row>
    <row r="15" spans="1:12" ht="111" customHeight="1" x14ac:dyDescent="0.25">
      <c r="A15" s="32" t="s">
        <v>58</v>
      </c>
      <c r="B15" s="48">
        <v>40431</v>
      </c>
      <c r="C15" s="54" t="s">
        <v>124</v>
      </c>
      <c r="D15" s="53" t="s">
        <v>140</v>
      </c>
      <c r="E15" s="39"/>
      <c r="F15" s="54"/>
      <c r="G15" s="54"/>
      <c r="H15" s="50"/>
      <c r="I15" s="40">
        <v>391.2</v>
      </c>
      <c r="J15" s="40">
        <v>0</v>
      </c>
      <c r="K15" s="40">
        <v>0</v>
      </c>
      <c r="L15" s="40">
        <v>0</v>
      </c>
    </row>
    <row r="16" spans="1:12" ht="51.75" customHeight="1" x14ac:dyDescent="0.25">
      <c r="A16" s="32" t="s">
        <v>58</v>
      </c>
      <c r="B16" s="48">
        <v>40431</v>
      </c>
      <c r="C16" s="62" t="s">
        <v>124</v>
      </c>
      <c r="D16" s="53" t="s">
        <v>141</v>
      </c>
      <c r="E16" s="39"/>
      <c r="F16" s="62"/>
      <c r="G16" s="62"/>
      <c r="H16" s="50"/>
      <c r="I16" s="40">
        <v>1200</v>
      </c>
      <c r="J16" s="40">
        <v>0</v>
      </c>
      <c r="K16" s="40">
        <v>0</v>
      </c>
      <c r="L16" s="40">
        <v>0</v>
      </c>
    </row>
    <row r="17" spans="1:12" ht="47.25" customHeight="1" x14ac:dyDescent="0.25">
      <c r="A17" s="32" t="s">
        <v>58</v>
      </c>
      <c r="B17" s="48">
        <v>40431</v>
      </c>
      <c r="C17" s="60" t="s">
        <v>124</v>
      </c>
      <c r="D17" s="53" t="s">
        <v>134</v>
      </c>
      <c r="E17" s="39"/>
      <c r="F17" s="60"/>
      <c r="G17" s="60"/>
      <c r="H17" s="50"/>
      <c r="I17" s="40">
        <v>120</v>
      </c>
      <c r="J17" s="40">
        <v>0</v>
      </c>
      <c r="K17" s="40">
        <v>0</v>
      </c>
      <c r="L17" s="40">
        <v>0</v>
      </c>
    </row>
    <row r="18" spans="1:12" ht="63.75" customHeight="1" x14ac:dyDescent="0.25">
      <c r="A18" s="32" t="s">
        <v>58</v>
      </c>
      <c r="B18" s="54">
        <v>40435</v>
      </c>
      <c r="C18" s="54" t="s">
        <v>85</v>
      </c>
      <c r="D18" s="53" t="s">
        <v>126</v>
      </c>
      <c r="E18" s="54" t="s">
        <v>85</v>
      </c>
      <c r="F18" s="54" t="s">
        <v>85</v>
      </c>
      <c r="G18" s="54" t="s">
        <v>85</v>
      </c>
      <c r="H18" s="54" t="s">
        <v>85</v>
      </c>
      <c r="I18" s="40">
        <f>I19+I20+I21</f>
        <v>889.22</v>
      </c>
      <c r="J18" s="40">
        <f t="shared" ref="J18:L18" si="2">J19+J20+J21</f>
        <v>934.4</v>
      </c>
      <c r="K18" s="40">
        <f t="shared" si="2"/>
        <v>906.43000000000006</v>
      </c>
      <c r="L18" s="40">
        <f t="shared" si="2"/>
        <v>906.43000000000006</v>
      </c>
    </row>
    <row r="19" spans="1:12" ht="78.75" x14ac:dyDescent="0.25">
      <c r="A19" s="32" t="s">
        <v>58</v>
      </c>
      <c r="B19" s="34">
        <v>14160</v>
      </c>
      <c r="C19" s="44" t="s">
        <v>96</v>
      </c>
      <c r="D19" s="28" t="s">
        <v>100</v>
      </c>
      <c r="E19" s="39" t="s">
        <v>99</v>
      </c>
      <c r="F19" s="44" t="s">
        <v>92</v>
      </c>
      <c r="G19" s="34">
        <v>365</v>
      </c>
      <c r="H19" s="32" t="s">
        <v>147</v>
      </c>
      <c r="I19" s="40">
        <v>430.22</v>
      </c>
      <c r="J19" s="40">
        <v>440.4</v>
      </c>
      <c r="K19" s="40">
        <v>412.43</v>
      </c>
      <c r="L19" s="40">
        <v>412.43</v>
      </c>
    </row>
    <row r="20" spans="1:12" ht="78.75" x14ac:dyDescent="0.25">
      <c r="A20" s="32" t="s">
        <v>58</v>
      </c>
      <c r="B20" s="44">
        <v>14160</v>
      </c>
      <c r="C20" s="44" t="s">
        <v>96</v>
      </c>
      <c r="D20" s="28" t="s">
        <v>101</v>
      </c>
      <c r="E20" s="39" t="s">
        <v>102</v>
      </c>
      <c r="F20" s="44" t="s">
        <v>92</v>
      </c>
      <c r="G20" s="26">
        <v>1</v>
      </c>
      <c r="H20" s="32" t="s">
        <v>147</v>
      </c>
      <c r="I20" s="40">
        <v>350</v>
      </c>
      <c r="J20" s="40">
        <v>385</v>
      </c>
      <c r="K20" s="40">
        <v>385</v>
      </c>
      <c r="L20" s="40">
        <v>385</v>
      </c>
    </row>
    <row r="21" spans="1:12" ht="78.75" x14ac:dyDescent="0.25">
      <c r="A21" s="32" t="s">
        <v>58</v>
      </c>
      <c r="B21" s="44">
        <v>14160</v>
      </c>
      <c r="C21" s="44" t="s">
        <v>96</v>
      </c>
      <c r="D21" s="28" t="s">
        <v>103</v>
      </c>
      <c r="E21" s="39" t="s">
        <v>98</v>
      </c>
      <c r="F21" s="44" t="s">
        <v>92</v>
      </c>
      <c r="G21" s="26">
        <v>1</v>
      </c>
      <c r="H21" s="32" t="s">
        <v>147</v>
      </c>
      <c r="I21" s="40">
        <v>109</v>
      </c>
      <c r="J21" s="40">
        <v>109</v>
      </c>
      <c r="K21" s="40">
        <v>109</v>
      </c>
      <c r="L21" s="40">
        <v>109</v>
      </c>
    </row>
    <row r="22" spans="1:12" ht="31.5" x14ac:dyDescent="0.25">
      <c r="A22" s="32" t="s">
        <v>58</v>
      </c>
      <c r="B22" s="63">
        <v>40445</v>
      </c>
      <c r="C22" s="63" t="s">
        <v>85</v>
      </c>
      <c r="D22" s="28" t="s">
        <v>148</v>
      </c>
      <c r="E22" s="63" t="s">
        <v>85</v>
      </c>
      <c r="F22" s="63" t="s">
        <v>85</v>
      </c>
      <c r="G22" s="63" t="s">
        <v>85</v>
      </c>
      <c r="H22" s="63" t="s">
        <v>85</v>
      </c>
      <c r="I22" s="40">
        <f>I23+I24+I25</f>
        <v>0</v>
      </c>
      <c r="J22" s="40">
        <f>J23+J24+J25+J26+J27+J28+J29+J30+J31+J32</f>
        <v>98.810000000000016</v>
      </c>
      <c r="K22" s="40">
        <f t="shared" ref="J22:L22" si="3">K23+K24+K25</f>
        <v>0</v>
      </c>
      <c r="L22" s="40">
        <f t="shared" si="3"/>
        <v>0</v>
      </c>
    </row>
    <row r="23" spans="1:12" ht="60" customHeight="1" x14ac:dyDescent="0.25">
      <c r="A23" s="32" t="s">
        <v>58</v>
      </c>
      <c r="B23" s="63">
        <v>14160</v>
      </c>
      <c r="C23" s="63" t="s">
        <v>96</v>
      </c>
      <c r="D23" s="28" t="s">
        <v>149</v>
      </c>
      <c r="E23" s="39" t="s">
        <v>138</v>
      </c>
      <c r="F23" s="63" t="s">
        <v>80</v>
      </c>
      <c r="G23" s="63">
        <v>2</v>
      </c>
      <c r="H23" s="32" t="s">
        <v>150</v>
      </c>
      <c r="I23" s="40">
        <v>0</v>
      </c>
      <c r="J23" s="40">
        <v>15.1</v>
      </c>
      <c r="K23" s="40">
        <v>0</v>
      </c>
      <c r="L23" s="40">
        <v>0</v>
      </c>
    </row>
    <row r="24" spans="1:12" ht="69" customHeight="1" x14ac:dyDescent="0.25">
      <c r="A24" s="32" t="s">
        <v>58</v>
      </c>
      <c r="B24" s="63">
        <v>14160</v>
      </c>
      <c r="C24" s="63" t="s">
        <v>96</v>
      </c>
      <c r="D24" s="87" t="s">
        <v>151</v>
      </c>
      <c r="E24" s="39" t="s">
        <v>153</v>
      </c>
      <c r="F24" s="63" t="s">
        <v>152</v>
      </c>
      <c r="G24" s="63">
        <v>38.54</v>
      </c>
      <c r="H24" s="32" t="s">
        <v>150</v>
      </c>
      <c r="I24" s="40">
        <v>0</v>
      </c>
      <c r="J24" s="40">
        <v>37.58</v>
      </c>
      <c r="K24" s="40">
        <v>0</v>
      </c>
      <c r="L24" s="40">
        <v>0</v>
      </c>
    </row>
    <row r="25" spans="1:12" ht="69" customHeight="1" x14ac:dyDescent="0.25">
      <c r="A25" s="32" t="s">
        <v>58</v>
      </c>
      <c r="B25" s="63">
        <v>14160</v>
      </c>
      <c r="C25" s="63" t="s">
        <v>96</v>
      </c>
      <c r="D25" s="28" t="s">
        <v>154</v>
      </c>
      <c r="E25" s="39" t="s">
        <v>138</v>
      </c>
      <c r="F25" s="63" t="s">
        <v>155</v>
      </c>
      <c r="G25" s="63">
        <v>100</v>
      </c>
      <c r="H25" s="32" t="s">
        <v>150</v>
      </c>
      <c r="I25" s="40">
        <v>0</v>
      </c>
      <c r="J25" s="40">
        <v>15.5</v>
      </c>
      <c r="K25" s="40">
        <v>0</v>
      </c>
      <c r="L25" s="40">
        <v>0</v>
      </c>
    </row>
    <row r="26" spans="1:12" ht="69" customHeight="1" x14ac:dyDescent="0.25">
      <c r="A26" s="32" t="s">
        <v>58</v>
      </c>
      <c r="B26" s="63">
        <v>14160</v>
      </c>
      <c r="C26" s="63" t="s">
        <v>96</v>
      </c>
      <c r="D26" s="28" t="s">
        <v>156</v>
      </c>
      <c r="E26" s="39" t="s">
        <v>138</v>
      </c>
      <c r="F26" s="63" t="s">
        <v>155</v>
      </c>
      <c r="G26" s="63">
        <v>3</v>
      </c>
      <c r="H26" s="32" t="s">
        <v>150</v>
      </c>
      <c r="I26" s="40">
        <v>0</v>
      </c>
      <c r="J26" s="40">
        <v>1.89</v>
      </c>
      <c r="K26" s="40">
        <v>0</v>
      </c>
      <c r="L26" s="40">
        <v>0</v>
      </c>
    </row>
    <row r="27" spans="1:12" ht="69" customHeight="1" x14ac:dyDescent="0.25">
      <c r="A27" s="32" t="s">
        <v>58</v>
      </c>
      <c r="B27" s="63">
        <v>14160</v>
      </c>
      <c r="C27" s="63" t="s">
        <v>96</v>
      </c>
      <c r="D27" s="28" t="s">
        <v>157</v>
      </c>
      <c r="E27" s="39" t="s">
        <v>138</v>
      </c>
      <c r="F27" s="63" t="s">
        <v>155</v>
      </c>
      <c r="G27" s="63">
        <v>0.65</v>
      </c>
      <c r="H27" s="32" t="s">
        <v>150</v>
      </c>
      <c r="I27" s="40">
        <v>0</v>
      </c>
      <c r="J27" s="40">
        <v>0.06</v>
      </c>
      <c r="K27" s="40">
        <v>0</v>
      </c>
      <c r="L27" s="40">
        <v>0</v>
      </c>
    </row>
    <row r="28" spans="1:12" ht="69" customHeight="1" x14ac:dyDescent="0.25">
      <c r="A28" s="32" t="s">
        <v>58</v>
      </c>
      <c r="B28" s="63">
        <v>14160</v>
      </c>
      <c r="C28" s="63" t="s">
        <v>96</v>
      </c>
      <c r="D28" s="28" t="s">
        <v>158</v>
      </c>
      <c r="E28" s="39" t="s">
        <v>138</v>
      </c>
      <c r="F28" s="63" t="s">
        <v>80</v>
      </c>
      <c r="G28" s="63">
        <v>4</v>
      </c>
      <c r="H28" s="32" t="s">
        <v>150</v>
      </c>
      <c r="I28" s="40">
        <v>0</v>
      </c>
      <c r="J28" s="40">
        <v>7.12</v>
      </c>
      <c r="K28" s="40">
        <v>0</v>
      </c>
      <c r="L28" s="40">
        <v>0</v>
      </c>
    </row>
    <row r="29" spans="1:12" ht="69" customHeight="1" x14ac:dyDescent="0.25">
      <c r="A29" s="32" t="s">
        <v>58</v>
      </c>
      <c r="B29" s="63">
        <v>14160</v>
      </c>
      <c r="C29" s="63" t="s">
        <v>96</v>
      </c>
      <c r="D29" s="28" t="s">
        <v>159</v>
      </c>
      <c r="E29" s="39" t="s">
        <v>138</v>
      </c>
      <c r="F29" s="63" t="s">
        <v>80</v>
      </c>
      <c r="G29" s="63">
        <v>8</v>
      </c>
      <c r="H29" s="32" t="s">
        <v>150</v>
      </c>
      <c r="I29" s="40">
        <v>0</v>
      </c>
      <c r="J29" s="40">
        <v>1.03</v>
      </c>
      <c r="K29" s="40">
        <v>0</v>
      </c>
      <c r="L29" s="40">
        <v>0</v>
      </c>
    </row>
    <row r="30" spans="1:12" ht="69" customHeight="1" x14ac:dyDescent="0.25">
      <c r="A30" s="32" t="s">
        <v>58</v>
      </c>
      <c r="B30" s="63">
        <v>14160</v>
      </c>
      <c r="C30" s="63" t="s">
        <v>96</v>
      </c>
      <c r="D30" s="39" t="s">
        <v>160</v>
      </c>
      <c r="E30" s="39" t="s">
        <v>138</v>
      </c>
      <c r="F30" s="63" t="s">
        <v>80</v>
      </c>
      <c r="G30" s="63">
        <v>72</v>
      </c>
      <c r="H30" s="32" t="s">
        <v>150</v>
      </c>
      <c r="I30" s="40">
        <v>0</v>
      </c>
      <c r="J30" s="40">
        <v>10.73</v>
      </c>
      <c r="K30" s="40">
        <v>0</v>
      </c>
      <c r="L30" s="40">
        <v>0</v>
      </c>
    </row>
    <row r="31" spans="1:12" ht="69" customHeight="1" x14ac:dyDescent="0.25">
      <c r="A31" s="32" t="s">
        <v>58</v>
      </c>
      <c r="B31" s="63">
        <v>14160</v>
      </c>
      <c r="C31" s="63" t="s">
        <v>96</v>
      </c>
      <c r="D31" s="28" t="s">
        <v>161</v>
      </c>
      <c r="E31" s="39" t="s">
        <v>138</v>
      </c>
      <c r="F31" s="63" t="s">
        <v>80</v>
      </c>
      <c r="G31" s="63">
        <v>200</v>
      </c>
      <c r="H31" s="32" t="s">
        <v>150</v>
      </c>
      <c r="I31" s="40">
        <v>0</v>
      </c>
      <c r="J31" s="40">
        <v>6</v>
      </c>
      <c r="K31" s="40">
        <v>0</v>
      </c>
      <c r="L31" s="40">
        <v>0</v>
      </c>
    </row>
    <row r="32" spans="1:12" ht="69" customHeight="1" x14ac:dyDescent="0.25">
      <c r="A32" s="32" t="s">
        <v>58</v>
      </c>
      <c r="B32" s="63">
        <v>14160</v>
      </c>
      <c r="C32" s="63" t="s">
        <v>96</v>
      </c>
      <c r="D32" s="28" t="s">
        <v>162</v>
      </c>
      <c r="E32" s="39" t="s">
        <v>138</v>
      </c>
      <c r="F32" s="63" t="s">
        <v>80</v>
      </c>
      <c r="G32" s="63">
        <v>200</v>
      </c>
      <c r="H32" s="32" t="s">
        <v>150</v>
      </c>
      <c r="I32" s="40">
        <v>0</v>
      </c>
      <c r="J32" s="40">
        <v>3.8</v>
      </c>
      <c r="K32" s="40">
        <v>0</v>
      </c>
      <c r="L32" s="40">
        <v>0</v>
      </c>
    </row>
    <row r="33" spans="1:12" ht="84.75" customHeight="1" x14ac:dyDescent="0.25">
      <c r="A33" s="32" t="s">
        <v>58</v>
      </c>
      <c r="B33" s="54" t="s">
        <v>107</v>
      </c>
      <c r="C33" s="45" t="s">
        <v>85</v>
      </c>
      <c r="D33" s="28" t="s">
        <v>118</v>
      </c>
      <c r="E33" s="45" t="s">
        <v>85</v>
      </c>
      <c r="F33" s="45" t="s">
        <v>85</v>
      </c>
      <c r="G33" s="45" t="s">
        <v>85</v>
      </c>
      <c r="H33" s="45" t="s">
        <v>85</v>
      </c>
      <c r="I33" s="40">
        <f>I34</f>
        <v>898.78</v>
      </c>
      <c r="J33" s="40">
        <f>J34</f>
        <v>898</v>
      </c>
      <c r="K33" s="40">
        <f t="shared" ref="K33:L33" si="4">K34</f>
        <v>900</v>
      </c>
      <c r="L33" s="40">
        <f t="shared" si="4"/>
        <v>900</v>
      </c>
    </row>
    <row r="34" spans="1:12" ht="94.5" customHeight="1" x14ac:dyDescent="0.25">
      <c r="A34" s="32" t="s">
        <v>58</v>
      </c>
      <c r="B34" s="44" t="s">
        <v>107</v>
      </c>
      <c r="C34" s="34" t="s">
        <v>104</v>
      </c>
      <c r="D34" s="28" t="s">
        <v>119</v>
      </c>
      <c r="E34" s="39" t="s">
        <v>105</v>
      </c>
      <c r="F34" s="26" t="s">
        <v>69</v>
      </c>
      <c r="G34" s="40" t="s">
        <v>106</v>
      </c>
      <c r="H34" s="32" t="s">
        <v>147</v>
      </c>
      <c r="I34" s="40">
        <v>898.78</v>
      </c>
      <c r="J34" s="40">
        <v>898</v>
      </c>
      <c r="K34" s="40">
        <v>900</v>
      </c>
      <c r="L34" s="40">
        <v>900</v>
      </c>
    </row>
    <row r="35" spans="1:12" ht="119.25" customHeight="1" x14ac:dyDescent="0.25">
      <c r="A35" s="82" t="s">
        <v>59</v>
      </c>
      <c r="B35" s="84" t="s">
        <v>85</v>
      </c>
      <c r="C35" s="84" t="s">
        <v>85</v>
      </c>
      <c r="D35" s="80" t="s">
        <v>108</v>
      </c>
      <c r="E35" s="47" t="s">
        <v>120</v>
      </c>
      <c r="F35" s="51" t="s">
        <v>122</v>
      </c>
      <c r="G35" s="52">
        <v>3</v>
      </c>
      <c r="H35" s="32" t="s">
        <v>117</v>
      </c>
      <c r="I35" s="40">
        <v>5974.73</v>
      </c>
      <c r="J35" s="40">
        <f>J39</f>
        <v>1683</v>
      </c>
      <c r="K35" s="40">
        <f t="shared" ref="K35:L35" si="5">K39</f>
        <v>1683</v>
      </c>
      <c r="L35" s="40">
        <f t="shared" si="5"/>
        <v>1683</v>
      </c>
    </row>
    <row r="36" spans="1:12" ht="78" customHeight="1" x14ac:dyDescent="0.25">
      <c r="A36" s="83"/>
      <c r="B36" s="83"/>
      <c r="C36" s="83"/>
      <c r="D36" s="81"/>
      <c r="E36" s="47" t="s">
        <v>121</v>
      </c>
      <c r="F36" s="49" t="s">
        <v>122</v>
      </c>
      <c r="G36" s="46">
        <v>2</v>
      </c>
      <c r="H36" s="42" t="s">
        <v>123</v>
      </c>
      <c r="I36" s="40">
        <v>7258</v>
      </c>
      <c r="J36" s="40">
        <f>J38</f>
        <v>0</v>
      </c>
      <c r="K36" s="40">
        <f t="shared" ref="K36:L36" si="6">K38</f>
        <v>0</v>
      </c>
      <c r="L36" s="40">
        <f t="shared" si="6"/>
        <v>0</v>
      </c>
    </row>
    <row r="37" spans="1:12" ht="56.25" customHeight="1" x14ac:dyDescent="0.25">
      <c r="A37" s="32" t="s">
        <v>59</v>
      </c>
      <c r="B37" s="55">
        <v>40303</v>
      </c>
      <c r="C37" s="55" t="s">
        <v>85</v>
      </c>
      <c r="D37" s="56" t="s">
        <v>127</v>
      </c>
      <c r="E37" s="55" t="s">
        <v>85</v>
      </c>
      <c r="F37" s="55" t="s">
        <v>85</v>
      </c>
      <c r="G37" s="55" t="s">
        <v>85</v>
      </c>
      <c r="H37" s="55" t="s">
        <v>85</v>
      </c>
      <c r="I37" s="40">
        <f>I38</f>
        <v>7258</v>
      </c>
      <c r="J37" s="40">
        <f t="shared" ref="J37:L37" si="7">J38</f>
        <v>0</v>
      </c>
      <c r="K37" s="40">
        <f t="shared" si="7"/>
        <v>0</v>
      </c>
      <c r="L37" s="40">
        <f t="shared" si="7"/>
        <v>0</v>
      </c>
    </row>
    <row r="38" spans="1:12" ht="88.5" customHeight="1" x14ac:dyDescent="0.25">
      <c r="A38" s="32" t="s">
        <v>59</v>
      </c>
      <c r="B38" s="42">
        <v>40303</v>
      </c>
      <c r="C38" s="44" t="s">
        <v>96</v>
      </c>
      <c r="D38" s="57" t="s">
        <v>109</v>
      </c>
      <c r="E38" s="39" t="s">
        <v>110</v>
      </c>
      <c r="F38" s="35" t="s">
        <v>92</v>
      </c>
      <c r="G38" s="42">
        <v>2</v>
      </c>
      <c r="H38" s="45" t="s">
        <v>123</v>
      </c>
      <c r="I38" s="40">
        <v>7258</v>
      </c>
      <c r="J38" s="40">
        <v>0</v>
      </c>
      <c r="K38" s="40">
        <v>0</v>
      </c>
      <c r="L38" s="40">
        <v>0</v>
      </c>
    </row>
    <row r="39" spans="1:12" ht="48.75" customHeight="1" x14ac:dyDescent="0.25">
      <c r="A39" s="32" t="s">
        <v>59</v>
      </c>
      <c r="B39" s="55">
        <v>40434</v>
      </c>
      <c r="C39" s="55" t="s">
        <v>85</v>
      </c>
      <c r="D39" s="57" t="s">
        <v>108</v>
      </c>
      <c r="E39" s="55" t="s">
        <v>85</v>
      </c>
      <c r="F39" s="55" t="s">
        <v>85</v>
      </c>
      <c r="G39" s="55" t="s">
        <v>85</v>
      </c>
      <c r="H39" s="55" t="s">
        <v>85</v>
      </c>
      <c r="I39" s="40">
        <f>I40+I42+I43</f>
        <v>5974.73</v>
      </c>
      <c r="J39" s="40">
        <f>J40+J42+J43+J41</f>
        <v>1683</v>
      </c>
      <c r="K39" s="40">
        <f t="shared" ref="K39:L39" si="8">K40+K42+K43+K41</f>
        <v>1683</v>
      </c>
      <c r="L39" s="40">
        <f t="shared" si="8"/>
        <v>1683</v>
      </c>
    </row>
    <row r="40" spans="1:12" ht="61.5" customHeight="1" x14ac:dyDescent="0.25">
      <c r="A40" s="32" t="s">
        <v>59</v>
      </c>
      <c r="B40" s="42">
        <v>14161</v>
      </c>
      <c r="C40" s="62" t="s">
        <v>129</v>
      </c>
      <c r="D40" s="36" t="s">
        <v>111</v>
      </c>
      <c r="E40" s="39" t="s">
        <v>112</v>
      </c>
      <c r="F40" s="35" t="s">
        <v>92</v>
      </c>
      <c r="G40" s="42">
        <v>1</v>
      </c>
      <c r="H40" s="32" t="s">
        <v>147</v>
      </c>
      <c r="I40" s="40">
        <v>1830.73</v>
      </c>
      <c r="J40" s="40">
        <v>1183</v>
      </c>
      <c r="K40" s="40">
        <v>1183</v>
      </c>
      <c r="L40" s="40">
        <v>1183</v>
      </c>
    </row>
    <row r="41" spans="1:12" ht="61.5" customHeight="1" x14ac:dyDescent="0.25">
      <c r="A41" s="32" t="s">
        <v>59</v>
      </c>
      <c r="B41" s="63">
        <v>14161</v>
      </c>
      <c r="C41" s="63" t="s">
        <v>129</v>
      </c>
      <c r="D41" s="36" t="s">
        <v>146</v>
      </c>
      <c r="E41" s="39" t="s">
        <v>112</v>
      </c>
      <c r="F41" s="35" t="s">
        <v>92</v>
      </c>
      <c r="G41" s="63">
        <v>1</v>
      </c>
      <c r="H41" s="32" t="s">
        <v>147</v>
      </c>
      <c r="I41" s="40">
        <v>0</v>
      </c>
      <c r="J41" s="40">
        <v>500</v>
      </c>
      <c r="K41" s="40">
        <v>500</v>
      </c>
      <c r="L41" s="40">
        <v>500</v>
      </c>
    </row>
    <row r="42" spans="1:12" ht="36" customHeight="1" x14ac:dyDescent="0.25">
      <c r="A42" s="32" t="s">
        <v>59</v>
      </c>
      <c r="B42" s="55">
        <v>40434</v>
      </c>
      <c r="C42" s="55" t="s">
        <v>128</v>
      </c>
      <c r="D42" s="36" t="s">
        <v>133</v>
      </c>
      <c r="E42" s="39"/>
      <c r="F42" s="35"/>
      <c r="G42" s="55"/>
      <c r="H42" s="32"/>
      <c r="I42" s="40">
        <v>2854.4</v>
      </c>
      <c r="J42" s="40">
        <v>0</v>
      </c>
      <c r="K42" s="40">
        <v>0</v>
      </c>
      <c r="L42" s="40">
        <v>0</v>
      </c>
    </row>
    <row r="43" spans="1:12" ht="30" customHeight="1" x14ac:dyDescent="0.25">
      <c r="A43" s="32" t="s">
        <v>59</v>
      </c>
      <c r="B43" s="55">
        <v>40434</v>
      </c>
      <c r="C43" s="55" t="s">
        <v>129</v>
      </c>
      <c r="D43" s="36" t="s">
        <v>130</v>
      </c>
      <c r="E43" s="39"/>
      <c r="F43" s="35"/>
      <c r="G43" s="55"/>
      <c r="H43" s="32"/>
      <c r="I43" s="40">
        <v>1289.5999999999999</v>
      </c>
      <c r="J43" s="40">
        <v>0</v>
      </c>
      <c r="K43" s="40">
        <v>0</v>
      </c>
      <c r="L43" s="40">
        <v>0</v>
      </c>
    </row>
    <row r="44" spans="1:12" ht="47.25" x14ac:dyDescent="0.25">
      <c r="A44" s="32" t="s">
        <v>93</v>
      </c>
      <c r="B44" s="44" t="s">
        <v>85</v>
      </c>
      <c r="C44" s="44" t="s">
        <v>85</v>
      </c>
      <c r="D44" s="36" t="s">
        <v>113</v>
      </c>
      <c r="E44" s="39"/>
      <c r="F44" s="35"/>
      <c r="G44" s="45"/>
      <c r="H44" s="32"/>
      <c r="I44" s="40">
        <v>1369</v>
      </c>
      <c r="J44" s="40">
        <f>J45</f>
        <v>1626.76</v>
      </c>
      <c r="K44" s="40">
        <f t="shared" ref="K44:L44" si="9">K45</f>
        <v>1626.76</v>
      </c>
      <c r="L44" s="40">
        <f t="shared" si="9"/>
        <v>1626.76</v>
      </c>
    </row>
    <row r="45" spans="1:12" ht="47.25" x14ac:dyDescent="0.25">
      <c r="A45" s="32" t="s">
        <v>93</v>
      </c>
      <c r="B45" s="55">
        <v>40433</v>
      </c>
      <c r="C45" s="55" t="s">
        <v>85</v>
      </c>
      <c r="D45" s="36" t="s">
        <v>131</v>
      </c>
      <c r="E45" s="55" t="s">
        <v>85</v>
      </c>
      <c r="F45" s="55" t="s">
        <v>85</v>
      </c>
      <c r="G45" s="55" t="s">
        <v>85</v>
      </c>
      <c r="H45" s="55" t="s">
        <v>85</v>
      </c>
      <c r="I45" s="40">
        <f>I46+I47+I48</f>
        <v>1369</v>
      </c>
      <c r="J45" s="40">
        <f t="shared" ref="J45:L45" si="10">J46+J47+J48</f>
        <v>1626.76</v>
      </c>
      <c r="K45" s="40">
        <f t="shared" si="10"/>
        <v>1626.76</v>
      </c>
      <c r="L45" s="40">
        <f t="shared" si="10"/>
        <v>1626.76</v>
      </c>
    </row>
    <row r="46" spans="1:12" ht="78.75" x14ac:dyDescent="0.25">
      <c r="A46" s="32" t="s">
        <v>93</v>
      </c>
      <c r="B46" s="37">
        <v>14160</v>
      </c>
      <c r="C46" s="44" t="s">
        <v>96</v>
      </c>
      <c r="D46" s="47" t="s">
        <v>132</v>
      </c>
      <c r="E46" s="59" t="s">
        <v>98</v>
      </c>
      <c r="F46" s="44" t="s">
        <v>92</v>
      </c>
      <c r="G46" s="44">
        <v>1</v>
      </c>
      <c r="H46" s="32" t="s">
        <v>147</v>
      </c>
      <c r="I46" s="40">
        <v>292.14999999999998</v>
      </c>
      <c r="J46" s="43">
        <v>550</v>
      </c>
      <c r="K46" s="43">
        <v>550</v>
      </c>
      <c r="L46" s="43">
        <v>550</v>
      </c>
    </row>
    <row r="47" spans="1:12" ht="78.75" x14ac:dyDescent="0.25">
      <c r="A47" s="32" t="s">
        <v>93</v>
      </c>
      <c r="B47" s="44">
        <v>14160</v>
      </c>
      <c r="C47" s="44" t="s">
        <v>96</v>
      </c>
      <c r="D47" s="38" t="s">
        <v>114</v>
      </c>
      <c r="E47" s="59" t="s">
        <v>98</v>
      </c>
      <c r="F47" s="44" t="s">
        <v>92</v>
      </c>
      <c r="G47" s="44">
        <v>1</v>
      </c>
      <c r="H47" s="32" t="s">
        <v>147</v>
      </c>
      <c r="I47" s="40">
        <v>311.3</v>
      </c>
      <c r="J47" s="43">
        <v>311.26</v>
      </c>
      <c r="K47" s="43">
        <v>311.26</v>
      </c>
      <c r="L47" s="43">
        <v>311.26</v>
      </c>
    </row>
    <row r="48" spans="1:12" ht="66" customHeight="1" x14ac:dyDescent="0.25">
      <c r="A48" s="32" t="s">
        <v>93</v>
      </c>
      <c r="B48" s="58">
        <v>14160</v>
      </c>
      <c r="C48" s="58" t="s">
        <v>96</v>
      </c>
      <c r="D48" s="38" t="s">
        <v>115</v>
      </c>
      <c r="E48" s="59" t="s">
        <v>98</v>
      </c>
      <c r="F48" s="58" t="s">
        <v>92</v>
      </c>
      <c r="G48" s="58">
        <v>1</v>
      </c>
      <c r="H48" s="32" t="s">
        <v>147</v>
      </c>
      <c r="I48" s="40">
        <v>765.55</v>
      </c>
      <c r="J48" s="43">
        <v>765.5</v>
      </c>
      <c r="K48" s="43">
        <v>765.5</v>
      </c>
      <c r="L48" s="43">
        <v>765.5</v>
      </c>
    </row>
  </sheetData>
  <mergeCells count="12">
    <mergeCell ref="D35:D36"/>
    <mergeCell ref="A35:A36"/>
    <mergeCell ref="B35:B36"/>
    <mergeCell ref="C35:C36"/>
    <mergeCell ref="A7:D7"/>
    <mergeCell ref="H1:L1"/>
    <mergeCell ref="A4:A5"/>
    <mergeCell ref="B4:B5"/>
    <mergeCell ref="C4:C5"/>
    <mergeCell ref="D4:D5"/>
    <mergeCell ref="A2:L2"/>
    <mergeCell ref="E4:H4"/>
  </mergeCells>
  <printOptions horizontalCentered="1"/>
  <pageMargins left="0.78740157480314965" right="0.78740157480314965" top="0.19685039370078741" bottom="0.19685039370078741" header="0.31496062992125984" footer="0.31496062992125984"/>
  <pageSetup paperSize="9" scale="6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пример</vt:lpstr>
      <vt:lpstr>квартальный отчет Вариант 1</vt:lpstr>
      <vt:lpstr>Приложение 5</vt:lpstr>
      <vt:lpstr>'Приложение 5'!Заголовки_для_печати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Охотникова</dc:creator>
  <cp:lastModifiedBy>Local</cp:lastModifiedBy>
  <cp:lastPrinted>2022-02-22T13:05:09Z</cp:lastPrinted>
  <dcterms:created xsi:type="dcterms:W3CDTF">2020-09-17T13:48:54Z</dcterms:created>
  <dcterms:modified xsi:type="dcterms:W3CDTF">2022-02-22T13:05:47Z</dcterms:modified>
</cp:coreProperties>
</file>